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115" windowHeight="7980" tabRatio="668"/>
  </bookViews>
  <sheets>
    <sheet name="AJ西東京ジャージ申込フォーム" sheetId="2" r:id="rId1"/>
    <sheet name="注文データ" sheetId="3" r:id="rId2"/>
    <sheet name="選択Data" sheetId="4" r:id="rId3"/>
  </sheets>
  <definedNames>
    <definedName name="_xlnm.Print_Area" localSheetId="0">AJ西東京ジャージ申込フォーム!$A$1:$I$25</definedName>
    <definedName name="_xlnm.Print_Titles" localSheetId="0">AJ西東京ジャージ申込フォーム!$16:$16</definedName>
  </definedNames>
  <calcPr calcId="145621"/>
</workbook>
</file>

<file path=xl/calcChain.xml><?xml version="1.0" encoding="utf-8"?>
<calcChain xmlns="http://schemas.openxmlformats.org/spreadsheetml/2006/main">
  <c r="S10" i="3" l="1"/>
  <c r="G10" i="3"/>
  <c r="F10" i="3"/>
  <c r="E10" i="3"/>
  <c r="D10" i="3"/>
  <c r="C10" i="3"/>
  <c r="B10" i="3"/>
  <c r="I8" i="2" l="1"/>
  <c r="I9" i="2"/>
  <c r="I10" i="2"/>
  <c r="I11" i="2"/>
  <c r="I12" i="2"/>
  <c r="I13" i="2"/>
  <c r="H18" i="2"/>
  <c r="M3" i="3"/>
  <c r="L18" i="2"/>
  <c r="M25" i="2"/>
  <c r="L25" i="2"/>
  <c r="K25" i="2"/>
  <c r="J25" i="2"/>
  <c r="M24" i="2"/>
  <c r="L24" i="2"/>
  <c r="K24" i="2"/>
  <c r="J24" i="2"/>
  <c r="M23" i="2"/>
  <c r="L23" i="2"/>
  <c r="K23" i="2"/>
  <c r="J23" i="2"/>
  <c r="M22" i="2"/>
  <c r="L22" i="2"/>
  <c r="K22" i="2"/>
  <c r="J22" i="2"/>
  <c r="M20" i="2"/>
  <c r="L20" i="2"/>
  <c r="K20" i="2"/>
  <c r="J20" i="2"/>
  <c r="M19" i="2"/>
  <c r="L19" i="2"/>
  <c r="K19" i="2"/>
  <c r="J19" i="2"/>
  <c r="M18" i="2"/>
  <c r="K18" i="2"/>
  <c r="J18" i="2"/>
  <c r="L17" i="2"/>
  <c r="K17" i="2"/>
  <c r="M17" i="2"/>
  <c r="J17" i="2"/>
  <c r="B3" i="3"/>
  <c r="C3" i="3"/>
  <c r="D3" i="3"/>
  <c r="E3" i="3"/>
  <c r="F3" i="3"/>
  <c r="G3" i="3"/>
  <c r="B4" i="3"/>
  <c r="C4" i="3"/>
  <c r="D4" i="3"/>
  <c r="E4" i="3"/>
  <c r="F4" i="3"/>
  <c r="G4" i="3"/>
  <c r="B5" i="3"/>
  <c r="C5" i="3"/>
  <c r="D5" i="3"/>
  <c r="E5" i="3"/>
  <c r="F5" i="3"/>
  <c r="G5" i="3"/>
  <c r="B6" i="3"/>
  <c r="C6" i="3"/>
  <c r="D6" i="3"/>
  <c r="E6" i="3"/>
  <c r="F6" i="3"/>
  <c r="G6" i="3"/>
  <c r="B7" i="3"/>
  <c r="C7" i="3"/>
  <c r="D7" i="3"/>
  <c r="E7" i="3"/>
  <c r="F7" i="3"/>
  <c r="G7" i="3"/>
  <c r="B8" i="3"/>
  <c r="C8" i="3"/>
  <c r="D8" i="3"/>
  <c r="E8" i="3"/>
  <c r="F8" i="3"/>
  <c r="G8" i="3"/>
  <c r="B9" i="3"/>
  <c r="C9" i="3"/>
  <c r="D9" i="3"/>
  <c r="E9" i="3"/>
  <c r="F9" i="3"/>
  <c r="G9" i="3"/>
  <c r="G2" i="3"/>
  <c r="F2" i="3"/>
  <c r="E2" i="3"/>
  <c r="D2" i="3"/>
  <c r="C2" i="3"/>
  <c r="B2" i="3"/>
  <c r="M7" i="3"/>
  <c r="M8" i="3"/>
  <c r="M9" i="3"/>
  <c r="M6" i="3"/>
  <c r="M4" i="3"/>
  <c r="M5" i="3"/>
  <c r="M2" i="3"/>
  <c r="L7" i="3"/>
  <c r="L8" i="3"/>
  <c r="L9" i="3"/>
  <c r="L6" i="3"/>
  <c r="L3" i="3"/>
  <c r="R3" i="3" s="1"/>
  <c r="L4" i="3"/>
  <c r="N4" i="3" s="1"/>
  <c r="L5" i="3"/>
  <c r="N5" i="3" s="1"/>
  <c r="L2" i="3"/>
  <c r="N2" i="3" s="1"/>
  <c r="K7" i="3"/>
  <c r="Q7" i="3" s="1"/>
  <c r="K8" i="3"/>
  <c r="Q8" i="3" s="1"/>
  <c r="K9" i="3"/>
  <c r="Q9" i="3" s="1"/>
  <c r="K6" i="3"/>
  <c r="Q6" i="3" s="1"/>
  <c r="K4" i="3"/>
  <c r="Q4" i="3" s="1"/>
  <c r="K5" i="3"/>
  <c r="Q5" i="3" s="1"/>
  <c r="K2" i="3"/>
  <c r="Q2" i="3" s="1"/>
  <c r="J7" i="3"/>
  <c r="P7" i="3" s="1"/>
  <c r="J8" i="3"/>
  <c r="P8" i="3" s="1"/>
  <c r="J9" i="3"/>
  <c r="P9" i="3" s="1"/>
  <c r="J6" i="3"/>
  <c r="P6" i="3" s="1"/>
  <c r="J4" i="3"/>
  <c r="P4" i="3" s="1"/>
  <c r="J5" i="3"/>
  <c r="P5" i="3" s="1"/>
  <c r="J3" i="3"/>
  <c r="P3" i="3" s="1"/>
  <c r="J2" i="3"/>
  <c r="P2" i="3" s="1"/>
  <c r="I9" i="3"/>
  <c r="O9" i="3" s="1"/>
  <c r="I8" i="3"/>
  <c r="O8" i="3" s="1"/>
  <c r="I7" i="3"/>
  <c r="O7" i="3" s="1"/>
  <c r="I6" i="3"/>
  <c r="O6" i="3" s="1"/>
  <c r="H9" i="3"/>
  <c r="H8" i="3"/>
  <c r="H7" i="3"/>
  <c r="H6" i="3"/>
  <c r="F15" i="2"/>
  <c r="H25" i="2"/>
  <c r="H24" i="2"/>
  <c r="H23" i="2"/>
  <c r="H22" i="2"/>
  <c r="I5" i="3"/>
  <c r="O5" i="3" s="1"/>
  <c r="I4" i="3"/>
  <c r="O4" i="3" s="1"/>
  <c r="I3" i="3"/>
  <c r="O3" i="3" s="1"/>
  <c r="I2" i="3"/>
  <c r="O2" i="3" s="1"/>
  <c r="H5" i="3"/>
  <c r="H4" i="3"/>
  <c r="H3" i="3"/>
  <c r="H2" i="3"/>
  <c r="H20" i="2"/>
  <c r="H19" i="2"/>
  <c r="H17" i="2"/>
  <c r="H27" i="2" l="1"/>
  <c r="N8" i="3"/>
  <c r="N7" i="3"/>
  <c r="I17" i="2"/>
  <c r="I18" i="2"/>
  <c r="I19" i="2"/>
  <c r="I20" i="2"/>
  <c r="I22" i="2"/>
  <c r="I23" i="2"/>
  <c r="I24" i="2"/>
  <c r="I25" i="2"/>
  <c r="N6" i="3"/>
  <c r="N9" i="3"/>
  <c r="R9" i="3"/>
  <c r="A9" i="3" s="1"/>
  <c r="R8" i="3"/>
  <c r="A8" i="3" s="1"/>
  <c r="R7" i="3"/>
  <c r="A7" i="3" s="1"/>
  <c r="R6" i="3"/>
  <c r="A6" i="3" s="1"/>
  <c r="R5" i="3"/>
  <c r="A5" i="3" s="1"/>
  <c r="R4" i="3"/>
  <c r="A4" i="3" s="1"/>
  <c r="R2" i="3"/>
  <c r="A2" i="3" s="1"/>
  <c r="H15" i="2"/>
  <c r="H28" i="2" s="1"/>
  <c r="K3" i="3"/>
  <c r="Q3" i="3" s="1"/>
  <c r="A3" i="3" s="1"/>
  <c r="N3" i="3"/>
</calcChain>
</file>

<file path=xl/sharedStrings.xml><?xml version="1.0" encoding="utf-8"?>
<sst xmlns="http://schemas.openxmlformats.org/spreadsheetml/2006/main" count="98" uniqueCount="62">
  <si>
    <t>XS</t>
    <phoneticPr fontId="19"/>
  </si>
  <si>
    <t>S</t>
    <phoneticPr fontId="19"/>
  </si>
  <si>
    <t>M</t>
    <phoneticPr fontId="19"/>
  </si>
  <si>
    <t>L</t>
    <phoneticPr fontId="19"/>
  </si>
  <si>
    <t>XL</t>
    <phoneticPr fontId="19"/>
  </si>
  <si>
    <t>2x</t>
    <phoneticPr fontId="19"/>
  </si>
  <si>
    <t>3x</t>
    <phoneticPr fontId="19"/>
  </si>
  <si>
    <t>4x</t>
    <phoneticPr fontId="19"/>
  </si>
  <si>
    <t xml:space="preserve">Race Cut </t>
  </si>
  <si>
    <t>Club Cut</t>
  </si>
  <si>
    <t>Women's Race Cut :女性用レースカット</t>
  </si>
  <si>
    <t>Women's Club Cut :女性用クラブカット</t>
  </si>
  <si>
    <t>Women's Cut ：女性用カット</t>
  </si>
  <si>
    <t>Men's Cut：男性用カット</t>
  </si>
  <si>
    <t>①</t>
    <phoneticPr fontId="19"/>
  </si>
  <si>
    <t>②</t>
    <phoneticPr fontId="19"/>
  </si>
  <si>
    <t>①の青枠内に必要事項を記入してください。</t>
    <rPh sb="2" eb="3">
      <t>アオ</t>
    </rPh>
    <rPh sb="3" eb="4">
      <t>ワク</t>
    </rPh>
    <rPh sb="4" eb="5">
      <t>ナイ</t>
    </rPh>
    <rPh sb="6" eb="8">
      <t>ヒツヨウ</t>
    </rPh>
    <rPh sb="8" eb="10">
      <t>ジコウ</t>
    </rPh>
    <rPh sb="11" eb="13">
      <t>キニュウ</t>
    </rPh>
    <phoneticPr fontId="19"/>
  </si>
  <si>
    <t>合計金額(税込)</t>
    <rPh sb="0" eb="2">
      <t>ゴウケイ</t>
    </rPh>
    <rPh sb="2" eb="4">
      <t>キンガク</t>
    </rPh>
    <rPh sb="5" eb="7">
      <t>ゼイコミ</t>
    </rPh>
    <phoneticPr fontId="19"/>
  </si>
  <si>
    <t>EXCELファイル名を「氏名（カタカナ）.xlsx」として保存してください。（例：ダイジョウタケル.xlsx）</t>
    <phoneticPr fontId="19"/>
  </si>
  <si>
    <t>保存したEXCELファイルを添付し，申込用メールアドレスあてにメールしてください。</t>
    <rPh sb="0" eb="2">
      <t>ホゾン</t>
    </rPh>
    <rPh sb="14" eb="16">
      <t>テンプ</t>
    </rPh>
    <phoneticPr fontId="19"/>
  </si>
  <si>
    <t>氏名：（全角）</t>
    <rPh sb="4" eb="6">
      <t>ゼンカク</t>
    </rPh>
    <phoneticPr fontId="19"/>
  </si>
  <si>
    <t>フリガナ：（全角）</t>
    <rPh sb="6" eb="8">
      <t>ゼンカク</t>
    </rPh>
    <phoneticPr fontId="19"/>
  </si>
  <si>
    <t>メールアドレス（連絡用）：</t>
    <phoneticPr fontId="19"/>
  </si>
  <si>
    <t>送付先郵便番号：（半角）</t>
    <rPh sb="9" eb="11">
      <t>ハンカク</t>
    </rPh>
    <phoneticPr fontId="19"/>
  </si>
  <si>
    <t>送付先住所：（全角）</t>
    <rPh sb="7" eb="9">
      <t>ゼンカク</t>
    </rPh>
    <phoneticPr fontId="19"/>
  </si>
  <si>
    <t>電話番号（伝票記入用）：（半角）</t>
    <rPh sb="13" eb="15">
      <t>ハンカク</t>
    </rPh>
    <phoneticPr fontId="19"/>
  </si>
  <si>
    <t>氏名</t>
    <phoneticPr fontId="19"/>
  </si>
  <si>
    <t>フリガナ</t>
    <phoneticPr fontId="19"/>
  </si>
  <si>
    <t>メールアドレス</t>
    <phoneticPr fontId="19"/>
  </si>
  <si>
    <t>送付先郵便番号</t>
    <phoneticPr fontId="19"/>
  </si>
  <si>
    <t>送付先住所</t>
    <phoneticPr fontId="19"/>
  </si>
  <si>
    <t>電話番号</t>
    <phoneticPr fontId="19"/>
  </si>
  <si>
    <t>サイズ</t>
    <phoneticPr fontId="19"/>
  </si>
  <si>
    <t>Color</t>
    <phoneticPr fontId="19"/>
  </si>
  <si>
    <t>ネイビー</t>
    <phoneticPr fontId="19"/>
  </si>
  <si>
    <t>アイボリー</t>
    <phoneticPr fontId="19"/>
  </si>
  <si>
    <t>Cut-A</t>
    <phoneticPr fontId="19"/>
  </si>
  <si>
    <t>Cut-B</t>
    <phoneticPr fontId="19"/>
  </si>
  <si>
    <t>Cut-C</t>
    <phoneticPr fontId="19"/>
  </si>
  <si>
    <t>夏用半袖</t>
    <rPh sb="0" eb="1">
      <t>ナツヨウ</t>
    </rPh>
    <rPh sb="1" eb="2">
      <t>ハンソデ</t>
    </rPh>
    <phoneticPr fontId="19"/>
  </si>
  <si>
    <t>夏用長袖</t>
    <rPh sb="0" eb="1">
      <t>ナツヨウ</t>
    </rPh>
    <rPh sb="1" eb="2">
      <t>ナガソデ</t>
    </rPh>
    <phoneticPr fontId="19"/>
  </si>
  <si>
    <t>冬用長袖</t>
    <rPh sb="0" eb="2">
      <t>フユヨウ</t>
    </rPh>
    <rPh sb="2" eb="4">
      <t>ナガソデ</t>
    </rPh>
    <phoneticPr fontId="19"/>
  </si>
  <si>
    <t>ウィンドブレーカー</t>
    <phoneticPr fontId="19"/>
  </si>
  <si>
    <t>アイテム</t>
    <phoneticPr fontId="19"/>
  </si>
  <si>
    <t>カラー</t>
    <phoneticPr fontId="19"/>
  </si>
  <si>
    <t>カット</t>
    <phoneticPr fontId="19"/>
  </si>
  <si>
    <t>単価</t>
    <rPh sb="0" eb="2">
      <t>タンカ</t>
    </rPh>
    <phoneticPr fontId="19"/>
  </si>
  <si>
    <t>注文数</t>
    <rPh sb="0" eb="3">
      <t>チュウモンスウ</t>
    </rPh>
    <phoneticPr fontId="19"/>
  </si>
  <si>
    <t>アイテム計</t>
    <rPh sb="4" eb="5">
      <t>ケイ</t>
    </rPh>
    <phoneticPr fontId="19"/>
  </si>
  <si>
    <t>③</t>
    <phoneticPr fontId="19"/>
  </si>
  <si>
    <t>チェック用</t>
    <rPh sb="4" eb="5">
      <t>ヨウ</t>
    </rPh>
    <phoneticPr fontId="19"/>
  </si>
  <si>
    <t>②の希望するアイテムの行の青枠内に，カラー，カット，サイズを選択し，注文数を記入してください。</t>
    <rPh sb="13" eb="14">
      <t>アオ</t>
    </rPh>
    <rPh sb="14" eb="15">
      <t>ワク</t>
    </rPh>
    <rPh sb="15" eb="16">
      <t>ナイ</t>
    </rPh>
    <rPh sb="30" eb="32">
      <t>センタク</t>
    </rPh>
    <rPh sb="34" eb="37">
      <t>チュウモンスウ</t>
    </rPh>
    <rPh sb="38" eb="40">
      <t>キニュウ</t>
    </rPh>
    <phoneticPr fontId="19"/>
  </si>
  <si>
    <t>同じアイテムについて，②と異なるカラーを希望する場合は③の青枠内に記入してください。</t>
    <rPh sb="0" eb="1">
      <t>オナ</t>
    </rPh>
    <rPh sb="13" eb="14">
      <t>コト</t>
    </rPh>
    <rPh sb="20" eb="22">
      <t>キボウ</t>
    </rPh>
    <rPh sb="24" eb="26">
      <t>バアイ</t>
    </rPh>
    <rPh sb="29" eb="30">
      <t>アオ</t>
    </rPh>
    <rPh sb="30" eb="31">
      <t>ワク</t>
    </rPh>
    <rPh sb="31" eb="32">
      <t>ナイ</t>
    </rPh>
    <rPh sb="33" eb="35">
      <t>キニュウ</t>
    </rPh>
    <phoneticPr fontId="19"/>
  </si>
  <si>
    <t>↓</t>
    <phoneticPr fontId="19"/>
  </si>
  <si>
    <r>
      <t>青枠の右のセルが"</t>
    </r>
    <r>
      <rPr>
        <sz val="10"/>
        <color rgb="FFFF0000"/>
        <rFont val="メイリオ"/>
        <family val="3"/>
        <charset val="128"/>
      </rPr>
      <t>ERR</t>
    </r>
    <r>
      <rPr>
        <sz val="10"/>
        <rFont val="メイリオ"/>
        <family val="3"/>
        <charset val="128"/>
      </rPr>
      <t>"と表示されないように入力してください。</t>
    </r>
    <rPh sb="0" eb="1">
      <t>アオ</t>
    </rPh>
    <rPh sb="1" eb="2">
      <t>ワク</t>
    </rPh>
    <rPh sb="3" eb="4">
      <t>ミギ</t>
    </rPh>
    <rPh sb="14" eb="16">
      <t>ヒョウジ</t>
    </rPh>
    <rPh sb="23" eb="25">
      <t>ニュウリョク</t>
    </rPh>
    <phoneticPr fontId="19"/>
  </si>
  <si>
    <t>注文後の変更はお受けできません。注文内容をよく確認してください。よろしくお願いします。</t>
    <rPh sb="0" eb="2">
      <t>チュウモン</t>
    </rPh>
    <rPh sb="2" eb="3">
      <t>ゴ</t>
    </rPh>
    <rPh sb="4" eb="6">
      <t>ヘンコウ</t>
    </rPh>
    <rPh sb="8" eb="9">
      <t>ウ</t>
    </rPh>
    <rPh sb="16" eb="18">
      <t>チュウモン</t>
    </rPh>
    <rPh sb="18" eb="20">
      <t>ナイヨウ</t>
    </rPh>
    <rPh sb="23" eb="25">
      <t>カクニン</t>
    </rPh>
    <rPh sb="37" eb="38">
      <t>ネガ</t>
    </rPh>
    <phoneticPr fontId="19"/>
  </si>
  <si>
    <t>送料</t>
    <rPh sb="0" eb="2">
      <t>ソウリョウ</t>
    </rPh>
    <phoneticPr fontId="19"/>
  </si>
  <si>
    <t>振込金額</t>
    <rPh sb="0" eb="2">
      <t>フリコミ</t>
    </rPh>
    <rPh sb="2" eb="4">
      <t>キンガク</t>
    </rPh>
    <phoneticPr fontId="19"/>
  </si>
  <si>
    <t>振込手数料はご負担ください。お願いします。</t>
    <rPh sb="0" eb="2">
      <t>フリコミ</t>
    </rPh>
    <rPh sb="2" eb="5">
      <t>テスウリョウ</t>
    </rPh>
    <rPh sb="7" eb="9">
      <t>フタン</t>
    </rPh>
    <rPh sb="15" eb="16">
      <t>ネガ</t>
    </rPh>
    <phoneticPr fontId="19"/>
  </si>
  <si>
    <t>振込</t>
    <rPh sb="0" eb="2">
      <t>フリコミ</t>
    </rPh>
    <phoneticPr fontId="19"/>
  </si>
  <si>
    <t>－</t>
    <phoneticPr fontId="19"/>
  </si>
  <si>
    <t>振込金額</t>
    <rPh sb="0" eb="2">
      <t>フリコミ</t>
    </rPh>
    <rPh sb="2" eb="4">
      <t>キンガク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</si>
</sst>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_-&quot;¥&quot;* #,##0_-;\-&quot;¥&quot;* #,##0_-;_-&quot;¥&quot;* &quot;-&quot;_-;_-@_-"/>
    <numFmt numFmtId="178" formatCode="&quot;(Tax &quot;0%&quot;)&quot;"/>
    <numFmt numFmtId="179" formatCode="#,##0_ "/>
    <numFmt numFmtId="180" formatCode="#,##0_ ;[Red]\-#,##0\ "/>
    <numFmt numFmtId="181" formatCode="0_ "/>
  </numFmts>
  <fonts count="3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Arial"/>
      <family val="2"/>
    </font>
    <font>
      <sz val="10"/>
      <name val="Verdana"/>
      <family val="2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10"/>
      <color indexed="9"/>
      <name val="メイリオ"/>
      <family val="3"/>
      <charset val="128"/>
    </font>
    <font>
      <i/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0"/>
      <color rgb="FFFF0000"/>
      <name val="メイリオ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indexed="64"/>
      </right>
      <top style="medium">
        <color rgb="FF000066"/>
      </top>
      <bottom style="medium">
        <color rgb="FF000066"/>
      </bottom>
      <diagonal/>
    </border>
    <border>
      <left style="thin">
        <color indexed="64"/>
      </left>
      <right style="thin">
        <color indexed="64"/>
      </right>
      <top style="medium">
        <color rgb="FF000066"/>
      </top>
      <bottom style="medium">
        <color rgb="FF000066"/>
      </bottom>
      <diagonal/>
    </border>
    <border>
      <left style="thin">
        <color rgb="FF002060"/>
      </left>
      <right style="medium">
        <color rgb="FF000066"/>
      </right>
      <top style="medium">
        <color rgb="FF000066"/>
      </top>
      <bottom style="medium">
        <color rgb="FF00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00CC"/>
      </left>
      <right style="thin">
        <color indexed="64"/>
      </right>
      <top style="thick">
        <color rgb="FF0000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00CC"/>
      </top>
      <bottom style="thin">
        <color indexed="64"/>
      </bottom>
      <diagonal/>
    </border>
    <border>
      <left style="thin">
        <color indexed="64"/>
      </left>
      <right style="thick">
        <color rgb="FF0000CC"/>
      </right>
      <top style="thick">
        <color rgb="FF0000CC"/>
      </top>
      <bottom style="thin">
        <color indexed="64"/>
      </bottom>
      <diagonal/>
    </border>
    <border>
      <left style="thick">
        <color rgb="FF0000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CC"/>
      </right>
      <top style="thin">
        <color indexed="64"/>
      </top>
      <bottom style="thin">
        <color indexed="64"/>
      </bottom>
      <diagonal/>
    </border>
    <border>
      <left style="thick">
        <color rgb="FF0000CC"/>
      </left>
      <right style="thin">
        <color indexed="64"/>
      </right>
      <top style="thin">
        <color indexed="64"/>
      </top>
      <bottom style="thick">
        <color rgb="FF0000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CC"/>
      </bottom>
      <diagonal/>
    </border>
    <border>
      <left style="thin">
        <color indexed="64"/>
      </left>
      <right style="thick">
        <color rgb="FF0000CC"/>
      </right>
      <top style="thin">
        <color indexed="64"/>
      </top>
      <bottom style="thick">
        <color rgb="FF0000CC"/>
      </bottom>
      <diagonal/>
    </border>
    <border>
      <left style="thin">
        <color rgb="FF0000CC"/>
      </left>
      <right style="thin">
        <color rgb="FF0000CC"/>
      </right>
      <top style="thin">
        <color rgb="FF0000CC"/>
      </top>
      <bottom/>
      <diagonal/>
    </border>
    <border>
      <left style="thin">
        <color rgb="FF0000CC"/>
      </left>
      <right style="thin">
        <color rgb="FF0000CC"/>
      </right>
      <top/>
      <bottom/>
      <diagonal/>
    </border>
    <border>
      <left style="thin">
        <color rgb="FF0000CC"/>
      </left>
      <right style="thin">
        <color rgb="FF0000CC"/>
      </right>
      <top/>
      <bottom style="thin">
        <color rgb="FF0000CC"/>
      </bottom>
      <diagonal/>
    </border>
    <border>
      <left/>
      <right/>
      <top style="thick">
        <color rgb="FF0000CC"/>
      </top>
      <bottom style="medium">
        <color rgb="FF000066"/>
      </bottom>
      <diagonal/>
    </border>
  </borders>
  <cellStyleXfs count="53">
    <xf numFmtId="0" fontId="0" fillId="0" borderId="0">
      <alignment vertical="center"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3" fillId="21" borderId="0" applyNumberFormat="0" applyBorder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Protection="0">
      <alignment horizontal="left" vertical="center"/>
    </xf>
    <xf numFmtId="0" fontId="18" fillId="0" borderId="0" applyNumberFormat="0" applyFill="0" applyBorder="0" applyProtection="0">
      <alignment horizontal="left" vertical="center"/>
    </xf>
    <xf numFmtId="0" fontId="18" fillId="0" borderId="0" applyNumberFormat="0" applyFill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8" fillId="22" borderId="2" applyNumberFormat="0" applyProtection="0">
      <alignment vertical="center"/>
    </xf>
    <xf numFmtId="0" fontId="6" fillId="0" borderId="3" applyNumberFormat="0" applyFill="0" applyProtection="0">
      <alignment vertical="center"/>
    </xf>
    <xf numFmtId="0" fontId="9" fillId="3" borderId="0" applyNumberFormat="0" applyBorder="0" applyProtection="0">
      <alignment vertical="center"/>
    </xf>
    <xf numFmtId="0" fontId="14" fillId="23" borderId="4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7" fillId="0" borderId="8" applyNumberFormat="0" applyFill="0" applyProtection="0">
      <alignment vertical="center"/>
    </xf>
    <xf numFmtId="0" fontId="8" fillId="23" borderId="9" applyNumberForma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7" fillId="7" borderId="4" applyNumberFormat="0" applyProtection="0">
      <alignment vertical="center"/>
    </xf>
    <xf numFmtId="0" fontId="10" fillId="4" borderId="0" applyNumberFormat="0" applyBorder="0" applyProtection="0">
      <alignment vertical="center"/>
    </xf>
    <xf numFmtId="0" fontId="21" fillId="0" borderId="0"/>
    <xf numFmtId="177" fontId="21" fillId="0" borderId="0" applyFont="0" applyFill="0" applyBorder="0" applyAlignment="0" applyProtection="0"/>
    <xf numFmtId="0" fontId="22" fillId="0" borderId="0"/>
    <xf numFmtId="38" fontId="18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3" fillId="0" borderId="0" xfId="49" applyFont="1" applyAlignment="1">
      <alignment vertical="center"/>
    </xf>
    <xf numFmtId="0" fontId="23" fillId="0" borderId="0" xfId="49" applyFont="1" applyAlignment="1">
      <alignment horizontal="center" vertical="center"/>
    </xf>
    <xf numFmtId="0" fontId="23" fillId="0" borderId="0" xfId="49" applyFont="1" applyAlignment="1">
      <alignment horizontal="right" vertical="center"/>
    </xf>
    <xf numFmtId="177" fontId="25" fillId="24" borderId="16" xfId="50" applyFont="1" applyFill="1" applyBorder="1" applyAlignment="1">
      <alignment horizontal="right" vertical="center"/>
    </xf>
    <xf numFmtId="179" fontId="25" fillId="24" borderId="14" xfId="49" applyNumberFormat="1" applyFont="1" applyFill="1" applyBorder="1" applyAlignment="1">
      <alignment horizontal="right" vertical="center"/>
    </xf>
    <xf numFmtId="176" fontId="26" fillId="24" borderId="15" xfId="49" applyNumberFormat="1" applyFont="1" applyFill="1" applyBorder="1" applyAlignment="1">
      <alignment horizontal="right" vertical="center"/>
    </xf>
    <xf numFmtId="0" fontId="23" fillId="0" borderId="0" xfId="49" applyFont="1" applyBorder="1" applyAlignment="1">
      <alignment horizontal="left" vertical="center"/>
    </xf>
    <xf numFmtId="0" fontId="23" fillId="0" borderId="0" xfId="0" applyFont="1">
      <alignment vertical="center"/>
    </xf>
    <xf numFmtId="0" fontId="23" fillId="0" borderId="11" xfId="49" applyFont="1" applyBorder="1" applyAlignment="1">
      <alignment horizontal="left" vertical="center"/>
    </xf>
    <xf numFmtId="0" fontId="23" fillId="0" borderId="0" xfId="49" applyFont="1" applyBorder="1" applyAlignment="1">
      <alignment horizontal="center" vertical="center"/>
    </xf>
    <xf numFmtId="0" fontId="23" fillId="0" borderId="10" xfId="49" applyFont="1" applyBorder="1" applyAlignment="1">
      <alignment horizontal="center" vertical="center"/>
    </xf>
    <xf numFmtId="0" fontId="23" fillId="0" borderId="10" xfId="49" applyFont="1" applyBorder="1" applyAlignment="1">
      <alignment vertical="center"/>
    </xf>
    <xf numFmtId="0" fontId="23" fillId="0" borderId="19" xfId="49" applyFont="1" applyBorder="1" applyAlignment="1">
      <alignment horizontal="center" vertical="center"/>
    </xf>
    <xf numFmtId="0" fontId="23" fillId="0" borderId="20" xfId="49" applyFont="1" applyBorder="1" applyAlignment="1">
      <alignment horizontal="center" vertical="center"/>
    </xf>
    <xf numFmtId="0" fontId="23" fillId="0" borderId="20" xfId="49" applyFont="1" applyBorder="1" applyAlignment="1">
      <alignment vertical="center"/>
    </xf>
    <xf numFmtId="0" fontId="23" fillId="0" borderId="22" xfId="49" applyFont="1" applyBorder="1" applyAlignment="1">
      <alignment horizontal="center" vertical="center"/>
    </xf>
    <xf numFmtId="0" fontId="23" fillId="0" borderId="24" xfId="49" applyFont="1" applyBorder="1" applyAlignment="1">
      <alignment horizontal="center" vertical="center"/>
    </xf>
    <xf numFmtId="0" fontId="23" fillId="0" borderId="25" xfId="49" applyFont="1" applyBorder="1" applyAlignment="1">
      <alignment horizontal="center" vertical="center"/>
    </xf>
    <xf numFmtId="0" fontId="23" fillId="0" borderId="25" xfId="49" applyFont="1" applyBorder="1" applyAlignment="1">
      <alignment vertical="center"/>
    </xf>
    <xf numFmtId="176" fontId="23" fillId="0" borderId="10" xfId="49" applyNumberFormat="1" applyFont="1" applyBorder="1" applyAlignment="1">
      <alignment vertical="center" shrinkToFit="1"/>
    </xf>
    <xf numFmtId="180" fontId="27" fillId="0" borderId="12" xfId="52" applyNumberFormat="1" applyFont="1" applyBorder="1" applyAlignment="1">
      <alignment vertical="center"/>
    </xf>
    <xf numFmtId="180" fontId="23" fillId="0" borderId="12" xfId="52" applyNumberFormat="1" applyFont="1" applyBorder="1" applyAlignment="1">
      <alignment vertical="center"/>
    </xf>
    <xf numFmtId="1" fontId="23" fillId="0" borderId="21" xfId="49" applyNumberFormat="1" applyFont="1" applyBorder="1" applyAlignment="1">
      <alignment vertical="center"/>
    </xf>
    <xf numFmtId="1" fontId="23" fillId="0" borderId="23" xfId="49" applyNumberFormat="1" applyFont="1" applyBorder="1" applyAlignment="1">
      <alignment vertical="center"/>
    </xf>
    <xf numFmtId="1" fontId="23" fillId="0" borderId="26" xfId="49" applyNumberFormat="1" applyFont="1" applyBorder="1" applyAlignment="1">
      <alignment vertical="center"/>
    </xf>
    <xf numFmtId="0" fontId="27" fillId="0" borderId="0" xfId="49" applyFont="1" applyAlignment="1">
      <alignment horizontal="center" vertical="center"/>
    </xf>
    <xf numFmtId="14" fontId="23" fillId="0" borderId="0" xfId="49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38" fontId="23" fillId="0" borderId="0" xfId="52" applyFont="1">
      <alignment vertical="center"/>
    </xf>
    <xf numFmtId="181" fontId="0" fillId="0" borderId="0" xfId="0" applyNumberFormat="1">
      <alignment vertical="center"/>
    </xf>
    <xf numFmtId="181" fontId="0" fillId="0" borderId="0" xfId="0" applyNumberFormat="1" applyAlignment="1">
      <alignment horizontal="center" vertical="center"/>
    </xf>
    <xf numFmtId="181" fontId="23" fillId="0" borderId="0" xfId="49" applyNumberFormat="1" applyFont="1" applyAlignment="1">
      <alignment vertical="center"/>
    </xf>
    <xf numFmtId="0" fontId="23" fillId="0" borderId="10" xfId="0" applyFont="1" applyFill="1" applyBorder="1" applyAlignment="1">
      <alignment vertical="center"/>
    </xf>
    <xf numFmtId="38" fontId="27" fillId="0" borderId="10" xfId="52" applyFont="1" applyBorder="1" applyAlignment="1">
      <alignment horizontal="center" vertical="center"/>
    </xf>
    <xf numFmtId="0" fontId="23" fillId="0" borderId="10" xfId="0" applyFont="1" applyBorder="1">
      <alignment vertical="center"/>
    </xf>
    <xf numFmtId="1" fontId="23" fillId="0" borderId="10" xfId="0" applyNumberFormat="1" applyFont="1" applyBorder="1">
      <alignment vertical="center"/>
    </xf>
    <xf numFmtId="38" fontId="23" fillId="0" borderId="10" xfId="52" applyFont="1" applyBorder="1">
      <alignment vertical="center"/>
    </xf>
    <xf numFmtId="0" fontId="29" fillId="0" borderId="0" xfId="49" applyFont="1" applyAlignment="1">
      <alignment horizontal="left" vertical="center"/>
    </xf>
    <xf numFmtId="0" fontId="29" fillId="0" borderId="0" xfId="49" applyFont="1" applyAlignment="1">
      <alignment horizontal="right" vertical="center"/>
    </xf>
    <xf numFmtId="0" fontId="23" fillId="0" borderId="19" xfId="49" applyFont="1" applyBorder="1" applyAlignment="1">
      <alignment horizontal="left" vertical="center"/>
    </xf>
    <xf numFmtId="0" fontId="23" fillId="0" borderId="20" xfId="49" applyFont="1" applyBorder="1" applyAlignment="1">
      <alignment horizontal="left" vertical="center"/>
    </xf>
    <xf numFmtId="0" fontId="23" fillId="0" borderId="21" xfId="49" applyFont="1" applyBorder="1" applyAlignment="1">
      <alignment horizontal="left" vertical="center"/>
    </xf>
    <xf numFmtId="0" fontId="23" fillId="0" borderId="22" xfId="49" applyFont="1" applyBorder="1" applyAlignment="1">
      <alignment horizontal="left" vertical="center"/>
    </xf>
    <xf numFmtId="0" fontId="23" fillId="0" borderId="10" xfId="49" applyFont="1" applyBorder="1" applyAlignment="1">
      <alignment horizontal="left" vertical="center"/>
    </xf>
    <xf numFmtId="0" fontId="23" fillId="0" borderId="23" xfId="49" applyFont="1" applyBorder="1" applyAlignment="1">
      <alignment horizontal="left" vertical="center"/>
    </xf>
    <xf numFmtId="0" fontId="20" fillId="0" borderId="22" xfId="28" applyBorder="1" applyAlignment="1">
      <alignment horizontal="left"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9" fillId="0" borderId="0" xfId="49" applyFont="1" applyAlignment="1">
      <alignment horizontal="left" vertical="center"/>
    </xf>
    <xf numFmtId="0" fontId="23" fillId="0" borderId="17" xfId="49" applyFont="1" applyBorder="1" applyAlignment="1">
      <alignment horizontal="center" vertical="center"/>
    </xf>
    <xf numFmtId="0" fontId="23" fillId="0" borderId="18" xfId="49" applyFont="1" applyBorder="1" applyAlignment="1">
      <alignment horizontal="center" vertical="center"/>
    </xf>
    <xf numFmtId="0" fontId="23" fillId="0" borderId="13" xfId="49" applyFont="1" applyBorder="1" applyAlignment="1">
      <alignment horizontal="center" vertical="center"/>
    </xf>
    <xf numFmtId="0" fontId="23" fillId="0" borderId="0" xfId="49" applyFont="1" applyBorder="1" applyAlignment="1">
      <alignment horizontal="left" vertical="center"/>
    </xf>
    <xf numFmtId="0" fontId="23" fillId="0" borderId="24" xfId="49" applyFont="1" applyBorder="1" applyAlignment="1">
      <alignment horizontal="left" vertical="center"/>
    </xf>
    <xf numFmtId="0" fontId="23" fillId="0" borderId="25" xfId="49" applyFont="1" applyBorder="1" applyAlignment="1">
      <alignment horizontal="left" vertical="center"/>
    </xf>
    <xf numFmtId="0" fontId="23" fillId="0" borderId="26" xfId="49" applyFont="1" applyBorder="1" applyAlignment="1">
      <alignment horizontal="left" vertical="center"/>
    </xf>
    <xf numFmtId="0" fontId="23" fillId="0" borderId="27" xfId="49" applyFont="1" applyBorder="1" applyAlignment="1">
      <alignment horizontal="center" vertical="center"/>
    </xf>
    <xf numFmtId="0" fontId="23" fillId="0" borderId="28" xfId="49" applyFont="1" applyBorder="1" applyAlignment="1">
      <alignment horizontal="center" vertical="center"/>
    </xf>
    <xf numFmtId="0" fontId="23" fillId="0" borderId="29" xfId="49" applyFont="1" applyBorder="1" applyAlignment="1">
      <alignment horizontal="center" vertical="center"/>
    </xf>
    <xf numFmtId="178" fontId="24" fillId="0" borderId="30" xfId="49" applyNumberFormat="1" applyFont="1" applyBorder="1" applyAlignment="1">
      <alignment horizontal="right" vertical="center"/>
    </xf>
    <xf numFmtId="0" fontId="23" fillId="25" borderId="10" xfId="0" applyFont="1" applyFill="1" applyBorder="1">
      <alignment vertical="center"/>
    </xf>
    <xf numFmtId="0" fontId="23" fillId="25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9" fontId="23" fillId="25" borderId="10" xfId="0" applyNumberFormat="1" applyFont="1" applyFill="1" applyBorder="1" applyAlignment="1">
      <alignment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Normal_Sheet1" xfId="5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ピボットテーブルのカテゴリー" xfId="29"/>
    <cellStyle name="ピボットテーブルのタイトル" xfId="30"/>
    <cellStyle name="ピボットテーブルのフィールド" xfId="31"/>
    <cellStyle name="ピボットテーブルの角" xfId="32"/>
    <cellStyle name="ピボットテーブルの結果" xfId="33"/>
    <cellStyle name="ピボットテーブルの値" xfId="34"/>
    <cellStyle name="メモ" xfId="35" builtinId="10" customBuiltin="1"/>
    <cellStyle name="リンク セル" xfId="36" builtinId="24" customBuiltin="1"/>
    <cellStyle name="悪い" xfId="37" builtinId="27" customBuiltin="1"/>
    <cellStyle name="計算" xfId="38" builtinId="22" customBuiltin="1"/>
    <cellStyle name="警告文" xfId="39" builtinId="11" customBuiltin="1"/>
    <cellStyle name="桁区切り" xfId="52" builtinId="6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通貨 2" xfId="50"/>
    <cellStyle name="入力" xfId="47" builtinId="20" customBuiltin="1"/>
    <cellStyle name="標準" xfId="0" builtinId="0"/>
    <cellStyle name="標準 2" xfId="49"/>
    <cellStyle name="良い" xfId="48" builtinId="26" customBuiltin="1"/>
  </cellStyles>
  <dxfs count="8">
    <dxf>
      <font>
        <color rgb="FF0000CC"/>
      </font>
      <fill>
        <patternFill>
          <bgColor rgb="FFCCFFFF"/>
        </patternFill>
      </fill>
    </dxf>
    <dxf>
      <font>
        <color rgb="FFFF0000"/>
      </font>
    </dxf>
    <dxf>
      <font>
        <color rgb="FF0000CC"/>
      </font>
      <fill>
        <patternFill>
          <bgColor rgb="FFCCFFFF"/>
        </patternFill>
      </fill>
    </dxf>
    <dxf>
      <font>
        <color rgb="FFFF0000"/>
      </font>
    </dxf>
    <dxf>
      <font>
        <color theme="1"/>
      </font>
    </dxf>
    <dxf>
      <font>
        <color rgb="FF0000CC"/>
      </font>
      <fill>
        <patternFill>
          <bgColor rgb="FFCCFFFF"/>
        </patternFill>
      </fill>
    </dxf>
    <dxf>
      <font>
        <color rgb="FFFF0000"/>
      </font>
    </dxf>
    <dxf>
      <font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0000CC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zoomScaleNormal="100" zoomScaleSheetLayoutView="100" workbookViewId="0">
      <selection activeCell="D8" sqref="D8:H8"/>
    </sheetView>
  </sheetViews>
  <sheetFormatPr defaultColWidth="4.875" defaultRowHeight="16.5"/>
  <cols>
    <col min="1" max="1" width="3.125" style="1" bestFit="1" customWidth="1"/>
    <col min="2" max="2" width="18.25" style="2" customWidth="1"/>
    <col min="3" max="3" width="10.5" style="2" customWidth="1"/>
    <col min="4" max="4" width="16.75" style="2" customWidth="1"/>
    <col min="5" max="5" width="7.75" style="1" customWidth="1"/>
    <col min="6" max="6" width="6.375" style="1" bestFit="1" customWidth="1"/>
    <col min="7" max="7" width="13.25" style="1" bestFit="1" customWidth="1"/>
    <col min="8" max="8" width="12.625" style="1" customWidth="1"/>
    <col min="9" max="9" width="4.75" style="1" bestFit="1" customWidth="1"/>
    <col min="10" max="10" width="3.125" style="30" hidden="1" customWidth="1"/>
    <col min="11" max="13" width="3.125" hidden="1" customWidth="1"/>
    <col min="14" max="14791" width="4.875" style="1"/>
    <col min="14792" max="14792" width="2.25" style="1" customWidth="1"/>
    <col min="14793" max="16384" width="2.875" style="1" customWidth="1"/>
  </cols>
  <sheetData>
    <row r="1" spans="1:13" ht="5.0999999999999996" customHeight="1"/>
    <row r="2" spans="1:13" ht="20.100000000000001" customHeight="1">
      <c r="B2" s="53" t="s">
        <v>16</v>
      </c>
      <c r="C2" s="53"/>
      <c r="D2" s="53"/>
      <c r="E2" s="53"/>
      <c r="F2" s="53"/>
      <c r="G2" s="53"/>
      <c r="H2" s="53"/>
    </row>
    <row r="3" spans="1:13" ht="20.100000000000001" customHeight="1">
      <c r="B3" s="53" t="s">
        <v>51</v>
      </c>
      <c r="C3" s="53"/>
      <c r="D3" s="53"/>
      <c r="E3" s="53"/>
      <c r="F3" s="53"/>
      <c r="G3" s="53"/>
      <c r="H3" s="53"/>
    </row>
    <row r="4" spans="1:13" ht="20.100000000000001" customHeight="1">
      <c r="B4" s="7" t="s">
        <v>52</v>
      </c>
      <c r="C4" s="7"/>
      <c r="D4" s="7"/>
      <c r="E4" s="7"/>
      <c r="F4" s="7"/>
      <c r="G4" s="7"/>
      <c r="H4" s="7"/>
    </row>
    <row r="5" spans="1:13" ht="20.100000000000001" customHeight="1">
      <c r="B5" s="7" t="s">
        <v>54</v>
      </c>
      <c r="C5" s="7"/>
      <c r="D5" s="7"/>
      <c r="E5" s="7"/>
      <c r="F5" s="7"/>
      <c r="G5" s="7"/>
      <c r="H5" s="7"/>
      <c r="I5" s="2" t="s">
        <v>53</v>
      </c>
    </row>
    <row r="6" spans="1:13" ht="20.100000000000001" customHeight="1">
      <c r="B6" s="53" t="s">
        <v>18</v>
      </c>
      <c r="C6" s="53"/>
      <c r="D6" s="53"/>
      <c r="E6" s="53"/>
      <c r="F6" s="53"/>
      <c r="G6" s="53"/>
      <c r="H6" s="53"/>
    </row>
    <row r="7" spans="1:13" ht="20.100000000000001" customHeight="1" thickBot="1">
      <c r="B7" s="53" t="s">
        <v>19</v>
      </c>
      <c r="C7" s="53"/>
      <c r="D7" s="53"/>
      <c r="E7" s="53"/>
      <c r="F7" s="53"/>
      <c r="G7" s="53"/>
      <c r="H7" s="53"/>
    </row>
    <row r="8" spans="1:13" ht="20.100000000000001" customHeight="1" thickTop="1">
      <c r="A8" s="57" t="s">
        <v>14</v>
      </c>
      <c r="B8" s="47" t="s">
        <v>20</v>
      </c>
      <c r="C8" s="48"/>
      <c r="D8" s="40"/>
      <c r="E8" s="41"/>
      <c r="F8" s="41"/>
      <c r="G8" s="41"/>
      <c r="H8" s="42"/>
      <c r="I8" s="2" t="str">
        <f t="shared" ref="I8:I13" si="0">IF(D8=0,"ERR","")</f>
        <v>ERR</v>
      </c>
    </row>
    <row r="9" spans="1:13" ht="20.100000000000001" customHeight="1">
      <c r="A9" s="58"/>
      <c r="B9" s="47" t="s">
        <v>21</v>
      </c>
      <c r="C9" s="48"/>
      <c r="D9" s="43"/>
      <c r="E9" s="44"/>
      <c r="F9" s="44"/>
      <c r="G9" s="44"/>
      <c r="H9" s="45"/>
      <c r="I9" s="2" t="str">
        <f t="shared" si="0"/>
        <v>ERR</v>
      </c>
    </row>
    <row r="10" spans="1:13" ht="20.100000000000001" customHeight="1">
      <c r="A10" s="58"/>
      <c r="B10" s="47" t="s">
        <v>22</v>
      </c>
      <c r="C10" s="48"/>
      <c r="D10" s="46"/>
      <c r="E10" s="44"/>
      <c r="F10" s="44"/>
      <c r="G10" s="44"/>
      <c r="H10" s="45"/>
      <c r="I10" s="2" t="str">
        <f t="shared" si="0"/>
        <v>ERR</v>
      </c>
    </row>
    <row r="11" spans="1:13" ht="20.100000000000001" customHeight="1">
      <c r="A11" s="58"/>
      <c r="B11" s="47" t="s">
        <v>23</v>
      </c>
      <c r="C11" s="48"/>
      <c r="D11" s="43"/>
      <c r="E11" s="44"/>
      <c r="F11" s="44"/>
      <c r="G11" s="44"/>
      <c r="H11" s="45"/>
      <c r="I11" s="2" t="str">
        <f t="shared" si="0"/>
        <v>ERR</v>
      </c>
    </row>
    <row r="12" spans="1:13" ht="20.100000000000001" customHeight="1">
      <c r="A12" s="58"/>
      <c r="B12" s="47" t="s">
        <v>24</v>
      </c>
      <c r="C12" s="48"/>
      <c r="D12" s="43"/>
      <c r="E12" s="44"/>
      <c r="F12" s="44"/>
      <c r="G12" s="44"/>
      <c r="H12" s="45"/>
      <c r="I12" s="2" t="str">
        <f t="shared" si="0"/>
        <v>ERR</v>
      </c>
    </row>
    <row r="13" spans="1:13" ht="20.100000000000001" customHeight="1" thickBot="1">
      <c r="A13" s="59"/>
      <c r="B13" s="47" t="s">
        <v>25</v>
      </c>
      <c r="C13" s="48"/>
      <c r="D13" s="54"/>
      <c r="E13" s="55"/>
      <c r="F13" s="55"/>
      <c r="G13" s="55"/>
      <c r="H13" s="56"/>
      <c r="I13" s="2" t="str">
        <f t="shared" si="0"/>
        <v>ERR</v>
      </c>
    </row>
    <row r="14" spans="1:13" ht="18" thickTop="1" thickBot="1">
      <c r="E14" s="3"/>
      <c r="G14" s="60">
        <v>0.1</v>
      </c>
      <c r="H14" s="60"/>
    </row>
    <row r="15" spans="1:13" ht="17.25" thickBot="1">
      <c r="F15" s="5">
        <f>SUM(F17:F20,F22:F25)</f>
        <v>0</v>
      </c>
      <c r="G15" s="6" t="s">
        <v>17</v>
      </c>
      <c r="H15" s="4">
        <f>SUM(H17:H20,H22:H25)</f>
        <v>0</v>
      </c>
    </row>
    <row r="16" spans="1:13" s="2" customFormat="1" ht="17.25" thickBot="1">
      <c r="B16" s="2" t="s">
        <v>43</v>
      </c>
      <c r="C16" s="2" t="s">
        <v>44</v>
      </c>
      <c r="D16" s="2" t="s">
        <v>45</v>
      </c>
      <c r="E16" s="2" t="s">
        <v>32</v>
      </c>
      <c r="F16" s="2" t="s">
        <v>47</v>
      </c>
      <c r="G16" s="26" t="s">
        <v>46</v>
      </c>
      <c r="H16" s="27" t="s">
        <v>48</v>
      </c>
      <c r="J16" s="31"/>
      <c r="K16" s="28"/>
      <c r="L16" s="28"/>
      <c r="M16" s="28"/>
    </row>
    <row r="17" spans="1:13" ht="17.25" customHeight="1" thickTop="1">
      <c r="A17" s="50" t="s">
        <v>15</v>
      </c>
      <c r="B17" s="9" t="s">
        <v>39</v>
      </c>
      <c r="C17" s="13"/>
      <c r="D17" s="14"/>
      <c r="E17" s="15"/>
      <c r="F17" s="23"/>
      <c r="G17" s="21">
        <v>7920.0000000000009</v>
      </c>
      <c r="H17" s="20">
        <f>G17*F17</f>
        <v>0</v>
      </c>
      <c r="I17" s="2" t="str">
        <f>IF(SUM(J17:M17)=0,"－",IF(SUM(J17:M17)=4,"OK","ERR"))</f>
        <v>－</v>
      </c>
      <c r="J17" s="30">
        <f>IF(C17=0,0,1)</f>
        <v>0</v>
      </c>
      <c r="K17" s="30">
        <f>IF(D17=0,0,1)</f>
        <v>0</v>
      </c>
      <c r="L17" s="30">
        <f>IF(E17=0,0,1)</f>
        <v>0</v>
      </c>
      <c r="M17" s="30">
        <f t="shared" ref="M17" si="1">IF(F17=0,0,1)</f>
        <v>0</v>
      </c>
    </row>
    <row r="18" spans="1:13">
      <c r="A18" s="51"/>
      <c r="B18" s="9" t="s">
        <v>40</v>
      </c>
      <c r="C18" s="16"/>
      <c r="D18" s="11"/>
      <c r="E18" s="12"/>
      <c r="F18" s="24"/>
      <c r="G18" s="22">
        <v>9570</v>
      </c>
      <c r="H18" s="20">
        <f t="shared" ref="H18:H20" si="2">G18*F18</f>
        <v>0</v>
      </c>
      <c r="I18" s="2" t="str">
        <f t="shared" ref="I18:I20" si="3">IF(SUM(J18:M18)=0,"－",IF(SUM(J18:M18)=4,"OK","ERR"))</f>
        <v>－</v>
      </c>
      <c r="J18" s="30">
        <f t="shared" ref="J18:J20" si="4">IF(C18=0,0,1)</f>
        <v>0</v>
      </c>
      <c r="K18" s="30">
        <f t="shared" ref="K18:K20" si="5">IF(D18=0,0,1)</f>
        <v>0</v>
      </c>
      <c r="L18" s="30">
        <f t="shared" ref="L18:L20" si="6">IF(E18=0,0,1)</f>
        <v>0</v>
      </c>
      <c r="M18" s="30">
        <f t="shared" ref="M18:M20" si="7">IF(F18=0,0,1)</f>
        <v>0</v>
      </c>
    </row>
    <row r="19" spans="1:13">
      <c r="A19" s="51"/>
      <c r="B19" s="9" t="s">
        <v>41</v>
      </c>
      <c r="C19" s="16"/>
      <c r="D19" s="11"/>
      <c r="E19" s="12"/>
      <c r="F19" s="24"/>
      <c r="G19" s="22">
        <v>13200.000000000002</v>
      </c>
      <c r="H19" s="20">
        <f t="shared" si="2"/>
        <v>0</v>
      </c>
      <c r="I19" s="2" t="str">
        <f t="shared" si="3"/>
        <v>－</v>
      </c>
      <c r="J19" s="30">
        <f t="shared" si="4"/>
        <v>0</v>
      </c>
      <c r="K19" s="30">
        <f t="shared" si="5"/>
        <v>0</v>
      </c>
      <c r="L19" s="30">
        <f t="shared" si="6"/>
        <v>0</v>
      </c>
      <c r="M19" s="30">
        <f t="shared" si="7"/>
        <v>0</v>
      </c>
    </row>
    <row r="20" spans="1:13" ht="17.25" thickBot="1">
      <c r="A20" s="52"/>
      <c r="B20" s="9" t="s">
        <v>42</v>
      </c>
      <c r="C20" s="17"/>
      <c r="D20" s="18"/>
      <c r="E20" s="19"/>
      <c r="F20" s="25"/>
      <c r="G20" s="22">
        <v>9240</v>
      </c>
      <c r="H20" s="20">
        <f t="shared" si="2"/>
        <v>0</v>
      </c>
      <c r="I20" s="2" t="str">
        <f t="shared" si="3"/>
        <v>－</v>
      </c>
      <c r="J20" s="30">
        <f t="shared" si="4"/>
        <v>0</v>
      </c>
      <c r="K20" s="30">
        <f t="shared" si="5"/>
        <v>0</v>
      </c>
      <c r="L20" s="30">
        <f t="shared" si="6"/>
        <v>0</v>
      </c>
      <c r="M20" s="30">
        <f t="shared" si="7"/>
        <v>0</v>
      </c>
    </row>
    <row r="21" spans="1:13" ht="18" thickTop="1" thickBot="1">
      <c r="A21" s="10"/>
      <c r="I21" s="2"/>
      <c r="J21" s="32"/>
      <c r="K21" s="1"/>
      <c r="L21" s="1"/>
      <c r="M21" s="1"/>
    </row>
    <row r="22" spans="1:13" ht="17.25" customHeight="1" thickTop="1">
      <c r="A22" s="50" t="s">
        <v>49</v>
      </c>
      <c r="B22" s="9" t="s">
        <v>39</v>
      </c>
      <c r="C22" s="13"/>
      <c r="D22" s="14"/>
      <c r="E22" s="15"/>
      <c r="F22" s="23"/>
      <c r="G22" s="21">
        <v>7920.0000000000009</v>
      </c>
      <c r="H22" s="20">
        <f>G22*F22</f>
        <v>0</v>
      </c>
      <c r="I22" s="2" t="str">
        <f>IF(SUM(J22:M22)=0,"－",IF(SUM(J22:M22)=4,"OK","ERR"))</f>
        <v>－</v>
      </c>
      <c r="J22" s="30">
        <f t="shared" ref="J22:J25" si="8">IF(C22=0,0,1)</f>
        <v>0</v>
      </c>
      <c r="K22" s="30">
        <f t="shared" ref="K22:K25" si="9">IF(D22=0,0,1)</f>
        <v>0</v>
      </c>
      <c r="L22" s="30">
        <f t="shared" ref="L22:L25" si="10">IF(E22=0,0,1)</f>
        <v>0</v>
      </c>
      <c r="M22" s="30">
        <f t="shared" ref="M22:M25" si="11">IF(F22=0,0,1)</f>
        <v>0</v>
      </c>
    </row>
    <row r="23" spans="1:13">
      <c r="A23" s="51"/>
      <c r="B23" s="9" t="s">
        <v>40</v>
      </c>
      <c r="C23" s="16"/>
      <c r="D23" s="11"/>
      <c r="E23" s="12"/>
      <c r="F23" s="24"/>
      <c r="G23" s="22">
        <v>9570</v>
      </c>
      <c r="H23" s="20">
        <f t="shared" ref="H23:H25" si="12">G23*F23</f>
        <v>0</v>
      </c>
      <c r="I23" s="2" t="str">
        <f t="shared" ref="I23:I25" si="13">IF(SUM(J23:M23)=0,"－",IF(SUM(J23:M23)=4,"OK","ERR"))</f>
        <v>－</v>
      </c>
      <c r="J23" s="30">
        <f t="shared" si="8"/>
        <v>0</v>
      </c>
      <c r="K23" s="30">
        <f t="shared" si="9"/>
        <v>0</v>
      </c>
      <c r="L23" s="30">
        <f t="shared" si="10"/>
        <v>0</v>
      </c>
      <c r="M23" s="30">
        <f t="shared" si="11"/>
        <v>0</v>
      </c>
    </row>
    <row r="24" spans="1:13">
      <c r="A24" s="51"/>
      <c r="B24" s="9" t="s">
        <v>41</v>
      </c>
      <c r="C24" s="16"/>
      <c r="D24" s="11"/>
      <c r="E24" s="12"/>
      <c r="F24" s="24"/>
      <c r="G24" s="22">
        <v>13200.000000000002</v>
      </c>
      <c r="H24" s="20">
        <f t="shared" si="12"/>
        <v>0</v>
      </c>
      <c r="I24" s="2" t="str">
        <f t="shared" si="13"/>
        <v>－</v>
      </c>
      <c r="J24" s="30">
        <f t="shared" si="8"/>
        <v>0</v>
      </c>
      <c r="K24" s="30">
        <f t="shared" si="9"/>
        <v>0</v>
      </c>
      <c r="L24" s="30">
        <f t="shared" si="10"/>
        <v>0</v>
      </c>
      <c r="M24" s="30">
        <f t="shared" si="11"/>
        <v>0</v>
      </c>
    </row>
    <row r="25" spans="1:13" ht="17.25" thickBot="1">
      <c r="A25" s="52"/>
      <c r="B25" s="9" t="s">
        <v>42</v>
      </c>
      <c r="C25" s="17"/>
      <c r="D25" s="18"/>
      <c r="E25" s="19"/>
      <c r="F25" s="25"/>
      <c r="G25" s="22">
        <v>9240</v>
      </c>
      <c r="H25" s="20">
        <f t="shared" si="12"/>
        <v>0</v>
      </c>
      <c r="I25" s="2" t="str">
        <f t="shared" si="13"/>
        <v>－</v>
      </c>
      <c r="J25" s="30">
        <f t="shared" si="8"/>
        <v>0</v>
      </c>
      <c r="K25" s="30">
        <f t="shared" si="9"/>
        <v>0</v>
      </c>
      <c r="L25" s="30">
        <f t="shared" si="10"/>
        <v>0</v>
      </c>
      <c r="M25" s="30">
        <f t="shared" si="11"/>
        <v>0</v>
      </c>
    </row>
    <row r="26" spans="1:13" ht="18" thickTop="1" thickBot="1"/>
    <row r="27" spans="1:13" ht="17.25" thickBot="1">
      <c r="G27" s="6" t="s">
        <v>56</v>
      </c>
      <c r="H27" s="4">
        <f>IF(F15=0,0,IF(F15=1,370,IF(F15=2,520,IF(F15&gt;2,"連絡します",""))))</f>
        <v>0</v>
      </c>
    </row>
    <row r="28" spans="1:13" ht="17.25" thickBot="1">
      <c r="F28" s="39" t="s">
        <v>58</v>
      </c>
      <c r="G28" s="6" t="s">
        <v>57</v>
      </c>
      <c r="H28" s="4">
        <f>IF(F15&lt;3,(H15+H27),H27)</f>
        <v>0</v>
      </c>
    </row>
    <row r="29" spans="1:13">
      <c r="B29" s="49" t="s">
        <v>55</v>
      </c>
      <c r="C29" s="49"/>
      <c r="D29" s="49"/>
      <c r="E29" s="49"/>
      <c r="F29" s="49"/>
      <c r="G29" s="49"/>
      <c r="H29" s="49"/>
    </row>
    <row r="30" spans="1:13">
      <c r="B30" s="1"/>
      <c r="C30" s="38"/>
      <c r="D30" s="38"/>
      <c r="E30" s="38"/>
      <c r="F30" s="38"/>
      <c r="G30" s="38"/>
      <c r="H30" s="38"/>
    </row>
  </sheetData>
  <mergeCells count="21">
    <mergeCell ref="A17:A20"/>
    <mergeCell ref="A22:A25"/>
    <mergeCell ref="B2:H2"/>
    <mergeCell ref="B8:C8"/>
    <mergeCell ref="B9:C9"/>
    <mergeCell ref="B10:C10"/>
    <mergeCell ref="B11:C11"/>
    <mergeCell ref="B12:C12"/>
    <mergeCell ref="D12:H12"/>
    <mergeCell ref="D13:H13"/>
    <mergeCell ref="D11:H11"/>
    <mergeCell ref="A8:A13"/>
    <mergeCell ref="B3:H3"/>
    <mergeCell ref="G14:H14"/>
    <mergeCell ref="B6:H6"/>
    <mergeCell ref="B7:H7"/>
    <mergeCell ref="D8:H8"/>
    <mergeCell ref="D9:H9"/>
    <mergeCell ref="D10:H10"/>
    <mergeCell ref="B13:C13"/>
    <mergeCell ref="B29:H29"/>
  </mergeCells>
  <phoneticPr fontId="19"/>
  <conditionalFormatting sqref="I17:I25">
    <cfRule type="cellIs" dxfId="7" priority="4" operator="equal">
      <formula>"－"</formula>
    </cfRule>
    <cfRule type="cellIs" dxfId="6" priority="5" operator="equal">
      <formula>"ERR"</formula>
    </cfRule>
    <cfRule type="cellIs" dxfId="5" priority="6" operator="equal">
      <formula>"OK"</formula>
    </cfRule>
  </conditionalFormatting>
  <conditionalFormatting sqref="I8:I13">
    <cfRule type="cellIs" dxfId="4" priority="1" operator="equal">
      <formula>"－"</formula>
    </cfRule>
    <cfRule type="cellIs" dxfId="3" priority="2" operator="equal">
      <formula>"ERR"</formula>
    </cfRule>
    <cfRule type="cellIs" dxfId="2" priority="3" operator="equal">
      <formula>"OK"</formula>
    </cfRule>
  </conditionalFormatting>
  <dataValidations count="1">
    <dataValidation type="whole" allowBlank="1" showInputMessage="1" showErrorMessage="1" sqref="F17:F20 F22:F25">
      <formula1>0</formula1>
      <formula2>9</formula2>
    </dataValidation>
  </dataValidations>
  <pageMargins left="0.82677165354330717" right="0.23622047244094491" top="0.35433070866141736" bottom="0.15748031496062992" header="0.31496062992125984" footer="0.31496062992125984"/>
  <pageSetup paperSize="9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選択Data!$A$5:$A$6</xm:f>
          </x14:formula1>
          <xm:sqref>C17:C20 C22:C25</xm:sqref>
        </x14:dataValidation>
        <x14:dataValidation type="list" allowBlank="1" showInputMessage="1" showErrorMessage="1">
          <x14:formula1>
            <xm:f>選択Data!$B$5:$B$8</xm:f>
          </x14:formula1>
          <xm:sqref>D17:D18 D22:D23</xm:sqref>
        </x14:dataValidation>
        <x14:dataValidation type="list" allowBlank="1" showInputMessage="1" showErrorMessage="1">
          <x14:formula1>
            <xm:f>選択Data!$B$11:$B$12</xm:f>
          </x14:formula1>
          <xm:sqref>D19 D24</xm:sqref>
        </x14:dataValidation>
        <x14:dataValidation type="list" allowBlank="1" showInputMessage="1" showErrorMessage="1">
          <x14:formula1>
            <xm:f>選択Data!$B$15:$B$17</xm:f>
          </x14:formula1>
          <xm:sqref>D20 D25</xm:sqref>
        </x14:dataValidation>
        <x14:dataValidation type="list" allowBlank="1" showInputMessage="1" showErrorMessage="1">
          <x14:formula1>
            <xm:f>選択Data!$E$5:$E$12</xm:f>
          </x14:formula1>
          <xm:sqref>E17:E20 E22:E25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D18" sqref="D18"/>
    </sheetView>
  </sheetViews>
  <sheetFormatPr defaultRowHeight="16.5"/>
  <cols>
    <col min="1" max="1" width="4.75" style="8" bestFit="1" customWidth="1"/>
    <col min="2" max="2" width="8" style="8" bestFit="1" customWidth="1"/>
    <col min="3" max="3" width="16.75" style="8" bestFit="1" customWidth="1"/>
    <col min="4" max="5" width="13.125" style="8" bestFit="1" customWidth="1"/>
    <col min="6" max="6" width="11.375" style="8" bestFit="1" customWidth="1"/>
    <col min="7" max="7" width="13.375" style="8" bestFit="1" customWidth="1"/>
    <col min="8" max="8" width="16.75" style="8" bestFit="1" customWidth="1"/>
    <col min="9" max="9" width="9.625" style="8" bestFit="1" customWidth="1"/>
    <col min="10" max="10" width="8.25" style="8" bestFit="1" customWidth="1"/>
    <col min="11" max="12" width="6.375" style="8" bestFit="1" customWidth="1"/>
    <col min="13" max="13" width="7.125" style="29" bestFit="1" customWidth="1"/>
    <col min="14" max="14" width="9.625" style="8" bestFit="1" customWidth="1"/>
    <col min="15" max="16384" width="9" style="8"/>
  </cols>
  <sheetData>
    <row r="1" spans="1:19">
      <c r="A1" s="35"/>
      <c r="B1" s="33" t="s">
        <v>26</v>
      </c>
      <c r="C1" s="33" t="s">
        <v>27</v>
      </c>
      <c r="D1" s="33" t="s">
        <v>28</v>
      </c>
      <c r="E1" s="33" t="s">
        <v>29</v>
      </c>
      <c r="F1" s="33" t="s">
        <v>30</v>
      </c>
      <c r="G1" s="33" t="s">
        <v>31</v>
      </c>
      <c r="H1" s="11" t="s">
        <v>43</v>
      </c>
      <c r="I1" s="11" t="s">
        <v>44</v>
      </c>
      <c r="J1" s="11" t="s">
        <v>45</v>
      </c>
      <c r="K1" s="11" t="s">
        <v>32</v>
      </c>
      <c r="L1" s="11" t="s">
        <v>47</v>
      </c>
      <c r="M1" s="34" t="s">
        <v>46</v>
      </c>
      <c r="N1" s="35" t="s">
        <v>48</v>
      </c>
      <c r="O1" s="35" t="s">
        <v>50</v>
      </c>
      <c r="P1" s="35" t="s">
        <v>50</v>
      </c>
      <c r="Q1" s="35" t="s">
        <v>50</v>
      </c>
      <c r="R1" s="35" t="s">
        <v>50</v>
      </c>
      <c r="S1" s="8" t="s">
        <v>61</v>
      </c>
    </row>
    <row r="2" spans="1:19">
      <c r="A2" s="35" t="str">
        <f>IF(SUM(O2:R2)=4,"対象",IF(SUM(O2:R2)=0,"－","ERR"))</f>
        <v>－</v>
      </c>
      <c r="B2" s="35">
        <f>AJ西東京ジャージ申込フォーム!$D$8</f>
        <v>0</v>
      </c>
      <c r="C2" s="35">
        <f>AJ西東京ジャージ申込フォーム!$D$9</f>
        <v>0</v>
      </c>
      <c r="D2" s="35">
        <f>AJ西東京ジャージ申込フォーム!$D$10</f>
        <v>0</v>
      </c>
      <c r="E2" s="35">
        <f>AJ西東京ジャージ申込フォーム!$D$11</f>
        <v>0</v>
      </c>
      <c r="F2" s="35">
        <f>AJ西東京ジャージ申込フォーム!$D$12</f>
        <v>0</v>
      </c>
      <c r="G2" s="35">
        <f>AJ西東京ジャージ申込フォーム!$D$13</f>
        <v>0</v>
      </c>
      <c r="H2" s="35" t="str">
        <f>AJ西東京ジャージ申込フォーム!B17</f>
        <v>夏用半袖</v>
      </c>
      <c r="I2" s="35">
        <f>AJ西東京ジャージ申込フォーム!C17</f>
        <v>0</v>
      </c>
      <c r="J2" s="35">
        <f>AJ西東京ジャージ申込フォーム!D17</f>
        <v>0</v>
      </c>
      <c r="K2" s="35">
        <f>AJ西東京ジャージ申込フォーム!E17</f>
        <v>0</v>
      </c>
      <c r="L2" s="36">
        <f>AJ西東京ジャージ申込フォーム!F17</f>
        <v>0</v>
      </c>
      <c r="M2" s="37">
        <f>AJ西東京ジャージ申込フォーム!G17</f>
        <v>7920.0000000000009</v>
      </c>
      <c r="N2" s="37">
        <f>L2*M2</f>
        <v>0</v>
      </c>
      <c r="O2" s="35">
        <f>IF(I2=0,0,1)</f>
        <v>0</v>
      </c>
      <c r="P2" s="35">
        <f t="shared" ref="P2:R2" si="0">IF(J2=0,0,1)</f>
        <v>0</v>
      </c>
      <c r="Q2" s="35">
        <f t="shared" si="0"/>
        <v>0</v>
      </c>
      <c r="R2" s="35">
        <f t="shared" si="0"/>
        <v>0</v>
      </c>
      <c r="S2" s="63" t="s">
        <v>60</v>
      </c>
    </row>
    <row r="3" spans="1:19">
      <c r="A3" s="35" t="str">
        <f t="shared" ref="A3:A9" si="1">IF(SUM(O3:R3)=4,"対象",IF(SUM(O3:R3)=0,"－","ERR"))</f>
        <v>－</v>
      </c>
      <c r="B3" s="35">
        <f>AJ西東京ジャージ申込フォーム!$D$8</f>
        <v>0</v>
      </c>
      <c r="C3" s="35">
        <f>AJ西東京ジャージ申込フォーム!$D$9</f>
        <v>0</v>
      </c>
      <c r="D3" s="35">
        <f>AJ西東京ジャージ申込フォーム!$D$10</f>
        <v>0</v>
      </c>
      <c r="E3" s="35">
        <f>AJ西東京ジャージ申込フォーム!$D$11</f>
        <v>0</v>
      </c>
      <c r="F3" s="35">
        <f>AJ西東京ジャージ申込フォーム!$D$12</f>
        <v>0</v>
      </c>
      <c r="G3" s="35">
        <f>AJ西東京ジャージ申込フォーム!$D$13</f>
        <v>0</v>
      </c>
      <c r="H3" s="35" t="str">
        <f>AJ西東京ジャージ申込フォーム!B18</f>
        <v>夏用長袖</v>
      </c>
      <c r="I3" s="35">
        <f>AJ西東京ジャージ申込フォーム!C18</f>
        <v>0</v>
      </c>
      <c r="J3" s="35">
        <f>AJ西東京ジャージ申込フォーム!D18</f>
        <v>0</v>
      </c>
      <c r="K3" s="35">
        <f>AJ西東京ジャージ申込フォーム!E18</f>
        <v>0</v>
      </c>
      <c r="L3" s="36">
        <f>AJ西東京ジャージ申込フォーム!F18</f>
        <v>0</v>
      </c>
      <c r="M3" s="37">
        <f>AJ西東京ジャージ申込フォーム!G18</f>
        <v>9570</v>
      </c>
      <c r="N3" s="37">
        <f t="shared" ref="N3:N9" si="2">L3*M3</f>
        <v>0</v>
      </c>
      <c r="O3" s="35">
        <f t="shared" ref="O3:O9" si="3">IF(I3=0,0,1)</f>
        <v>0</v>
      </c>
      <c r="P3" s="35">
        <f t="shared" ref="P3:P9" si="4">IF(J3=0,0,1)</f>
        <v>0</v>
      </c>
      <c r="Q3" s="35">
        <f t="shared" ref="Q3:Q9" si="5">IF(K3=0,0,1)</f>
        <v>0</v>
      </c>
      <c r="R3" s="35">
        <f t="shared" ref="R3:S10" si="6">IF(L3=0,0,1)</f>
        <v>0</v>
      </c>
      <c r="S3" s="63" t="s">
        <v>60</v>
      </c>
    </row>
    <row r="4" spans="1:19">
      <c r="A4" s="35" t="str">
        <f t="shared" si="1"/>
        <v>－</v>
      </c>
      <c r="B4" s="35">
        <f>AJ西東京ジャージ申込フォーム!$D$8</f>
        <v>0</v>
      </c>
      <c r="C4" s="35">
        <f>AJ西東京ジャージ申込フォーム!$D$9</f>
        <v>0</v>
      </c>
      <c r="D4" s="35">
        <f>AJ西東京ジャージ申込フォーム!$D$10</f>
        <v>0</v>
      </c>
      <c r="E4" s="35">
        <f>AJ西東京ジャージ申込フォーム!$D$11</f>
        <v>0</v>
      </c>
      <c r="F4" s="35">
        <f>AJ西東京ジャージ申込フォーム!$D$12</f>
        <v>0</v>
      </c>
      <c r="G4" s="35">
        <f>AJ西東京ジャージ申込フォーム!$D$13</f>
        <v>0</v>
      </c>
      <c r="H4" s="35" t="str">
        <f>AJ西東京ジャージ申込フォーム!B19</f>
        <v>冬用長袖</v>
      </c>
      <c r="I4" s="35">
        <f>AJ西東京ジャージ申込フォーム!C19</f>
        <v>0</v>
      </c>
      <c r="J4" s="35">
        <f>AJ西東京ジャージ申込フォーム!D19</f>
        <v>0</v>
      </c>
      <c r="K4" s="35">
        <f>AJ西東京ジャージ申込フォーム!E19</f>
        <v>0</v>
      </c>
      <c r="L4" s="36">
        <f>AJ西東京ジャージ申込フォーム!F19</f>
        <v>0</v>
      </c>
      <c r="M4" s="37">
        <f>AJ西東京ジャージ申込フォーム!G19</f>
        <v>13200.000000000002</v>
      </c>
      <c r="N4" s="37">
        <f t="shared" si="2"/>
        <v>0</v>
      </c>
      <c r="O4" s="35">
        <f t="shared" si="3"/>
        <v>0</v>
      </c>
      <c r="P4" s="35">
        <f t="shared" si="4"/>
        <v>0</v>
      </c>
      <c r="Q4" s="35">
        <f t="shared" si="5"/>
        <v>0</v>
      </c>
      <c r="R4" s="35">
        <f t="shared" si="6"/>
        <v>0</v>
      </c>
      <c r="S4" s="63" t="s">
        <v>60</v>
      </c>
    </row>
    <row r="5" spans="1:19">
      <c r="A5" s="35" t="str">
        <f t="shared" si="1"/>
        <v>－</v>
      </c>
      <c r="B5" s="35">
        <f>AJ西東京ジャージ申込フォーム!$D$8</f>
        <v>0</v>
      </c>
      <c r="C5" s="35">
        <f>AJ西東京ジャージ申込フォーム!$D$9</f>
        <v>0</v>
      </c>
      <c r="D5" s="35">
        <f>AJ西東京ジャージ申込フォーム!$D$10</f>
        <v>0</v>
      </c>
      <c r="E5" s="35">
        <f>AJ西東京ジャージ申込フォーム!$D$11</f>
        <v>0</v>
      </c>
      <c r="F5" s="35">
        <f>AJ西東京ジャージ申込フォーム!$D$12</f>
        <v>0</v>
      </c>
      <c r="G5" s="35">
        <f>AJ西東京ジャージ申込フォーム!$D$13</f>
        <v>0</v>
      </c>
      <c r="H5" s="35" t="str">
        <f>AJ西東京ジャージ申込フォーム!B20</f>
        <v>ウィンドブレーカー</v>
      </c>
      <c r="I5" s="35">
        <f>AJ西東京ジャージ申込フォーム!C20</f>
        <v>0</v>
      </c>
      <c r="J5" s="35">
        <f>AJ西東京ジャージ申込フォーム!D20</f>
        <v>0</v>
      </c>
      <c r="K5" s="35">
        <f>AJ西東京ジャージ申込フォーム!E20</f>
        <v>0</v>
      </c>
      <c r="L5" s="36">
        <f>AJ西東京ジャージ申込フォーム!F20</f>
        <v>0</v>
      </c>
      <c r="M5" s="37">
        <f>AJ西東京ジャージ申込フォーム!G20</f>
        <v>9240</v>
      </c>
      <c r="N5" s="37">
        <f t="shared" si="2"/>
        <v>0</v>
      </c>
      <c r="O5" s="35">
        <f t="shared" si="3"/>
        <v>0</v>
      </c>
      <c r="P5" s="35">
        <f t="shared" si="4"/>
        <v>0</v>
      </c>
      <c r="Q5" s="35">
        <f t="shared" si="5"/>
        <v>0</v>
      </c>
      <c r="R5" s="35">
        <f t="shared" si="6"/>
        <v>0</v>
      </c>
      <c r="S5" s="63" t="s">
        <v>60</v>
      </c>
    </row>
    <row r="6" spans="1:19">
      <c r="A6" s="35" t="str">
        <f t="shared" si="1"/>
        <v>－</v>
      </c>
      <c r="B6" s="35">
        <f>AJ西東京ジャージ申込フォーム!$D$8</f>
        <v>0</v>
      </c>
      <c r="C6" s="35">
        <f>AJ西東京ジャージ申込フォーム!$D$9</f>
        <v>0</v>
      </c>
      <c r="D6" s="35">
        <f>AJ西東京ジャージ申込フォーム!$D$10</f>
        <v>0</v>
      </c>
      <c r="E6" s="35">
        <f>AJ西東京ジャージ申込フォーム!$D$11</f>
        <v>0</v>
      </c>
      <c r="F6" s="35">
        <f>AJ西東京ジャージ申込フォーム!$D$12</f>
        <v>0</v>
      </c>
      <c r="G6" s="35">
        <f>AJ西東京ジャージ申込フォーム!$D$13</f>
        <v>0</v>
      </c>
      <c r="H6" s="35" t="str">
        <f>AJ西東京ジャージ申込フォーム!B22</f>
        <v>夏用半袖</v>
      </c>
      <c r="I6" s="35">
        <f>AJ西東京ジャージ申込フォーム!C22</f>
        <v>0</v>
      </c>
      <c r="J6" s="35">
        <f>AJ西東京ジャージ申込フォーム!D22</f>
        <v>0</v>
      </c>
      <c r="K6" s="35">
        <f>AJ西東京ジャージ申込フォーム!E22</f>
        <v>0</v>
      </c>
      <c r="L6" s="36">
        <f>AJ西東京ジャージ申込フォーム!F22</f>
        <v>0</v>
      </c>
      <c r="M6" s="37">
        <f>AJ西東京ジャージ申込フォーム!G22</f>
        <v>7920.0000000000009</v>
      </c>
      <c r="N6" s="37">
        <f t="shared" si="2"/>
        <v>0</v>
      </c>
      <c r="O6" s="35">
        <f t="shared" si="3"/>
        <v>0</v>
      </c>
      <c r="P6" s="35">
        <f t="shared" si="4"/>
        <v>0</v>
      </c>
      <c r="Q6" s="35">
        <f t="shared" si="5"/>
        <v>0</v>
      </c>
      <c r="R6" s="35">
        <f t="shared" si="6"/>
        <v>0</v>
      </c>
      <c r="S6" s="63" t="s">
        <v>60</v>
      </c>
    </row>
    <row r="7" spans="1:19">
      <c r="A7" s="35" t="str">
        <f t="shared" si="1"/>
        <v>－</v>
      </c>
      <c r="B7" s="35">
        <f>AJ西東京ジャージ申込フォーム!$D$8</f>
        <v>0</v>
      </c>
      <c r="C7" s="35">
        <f>AJ西東京ジャージ申込フォーム!$D$9</f>
        <v>0</v>
      </c>
      <c r="D7" s="35">
        <f>AJ西東京ジャージ申込フォーム!$D$10</f>
        <v>0</v>
      </c>
      <c r="E7" s="35">
        <f>AJ西東京ジャージ申込フォーム!$D$11</f>
        <v>0</v>
      </c>
      <c r="F7" s="35">
        <f>AJ西東京ジャージ申込フォーム!$D$12</f>
        <v>0</v>
      </c>
      <c r="G7" s="35">
        <f>AJ西東京ジャージ申込フォーム!$D$13</f>
        <v>0</v>
      </c>
      <c r="H7" s="35" t="str">
        <f>AJ西東京ジャージ申込フォーム!B23</f>
        <v>夏用長袖</v>
      </c>
      <c r="I7" s="35">
        <f>AJ西東京ジャージ申込フォーム!C23</f>
        <v>0</v>
      </c>
      <c r="J7" s="35">
        <f>AJ西東京ジャージ申込フォーム!D23</f>
        <v>0</v>
      </c>
      <c r="K7" s="35">
        <f>AJ西東京ジャージ申込フォーム!E23</f>
        <v>0</v>
      </c>
      <c r="L7" s="36">
        <f>AJ西東京ジャージ申込フォーム!F23</f>
        <v>0</v>
      </c>
      <c r="M7" s="37">
        <f>AJ西東京ジャージ申込フォーム!G23</f>
        <v>9570</v>
      </c>
      <c r="N7" s="37">
        <f t="shared" si="2"/>
        <v>0</v>
      </c>
      <c r="O7" s="35">
        <f t="shared" si="3"/>
        <v>0</v>
      </c>
      <c r="P7" s="35">
        <f t="shared" si="4"/>
        <v>0</v>
      </c>
      <c r="Q7" s="35">
        <f t="shared" si="5"/>
        <v>0</v>
      </c>
      <c r="R7" s="35">
        <f t="shared" si="6"/>
        <v>0</v>
      </c>
      <c r="S7" s="63" t="s">
        <v>60</v>
      </c>
    </row>
    <row r="8" spans="1:19">
      <c r="A8" s="35" t="str">
        <f t="shared" si="1"/>
        <v>－</v>
      </c>
      <c r="B8" s="35">
        <f>AJ西東京ジャージ申込フォーム!$D$8</f>
        <v>0</v>
      </c>
      <c r="C8" s="35">
        <f>AJ西東京ジャージ申込フォーム!$D$9</f>
        <v>0</v>
      </c>
      <c r="D8" s="35">
        <f>AJ西東京ジャージ申込フォーム!$D$10</f>
        <v>0</v>
      </c>
      <c r="E8" s="35">
        <f>AJ西東京ジャージ申込フォーム!$D$11</f>
        <v>0</v>
      </c>
      <c r="F8" s="35">
        <f>AJ西東京ジャージ申込フォーム!$D$12</f>
        <v>0</v>
      </c>
      <c r="G8" s="35">
        <f>AJ西東京ジャージ申込フォーム!$D$13</f>
        <v>0</v>
      </c>
      <c r="H8" s="35" t="str">
        <f>AJ西東京ジャージ申込フォーム!B24</f>
        <v>冬用長袖</v>
      </c>
      <c r="I8" s="35">
        <f>AJ西東京ジャージ申込フォーム!C24</f>
        <v>0</v>
      </c>
      <c r="J8" s="35">
        <f>AJ西東京ジャージ申込フォーム!D24</f>
        <v>0</v>
      </c>
      <c r="K8" s="35">
        <f>AJ西東京ジャージ申込フォーム!E24</f>
        <v>0</v>
      </c>
      <c r="L8" s="36">
        <f>AJ西東京ジャージ申込フォーム!F24</f>
        <v>0</v>
      </c>
      <c r="M8" s="37">
        <f>AJ西東京ジャージ申込フォーム!G24</f>
        <v>13200.000000000002</v>
      </c>
      <c r="N8" s="37">
        <f t="shared" si="2"/>
        <v>0</v>
      </c>
      <c r="O8" s="35">
        <f t="shared" si="3"/>
        <v>0</v>
      </c>
      <c r="P8" s="35">
        <f t="shared" si="4"/>
        <v>0</v>
      </c>
      <c r="Q8" s="35">
        <f t="shared" si="5"/>
        <v>0</v>
      </c>
      <c r="R8" s="35">
        <f t="shared" si="6"/>
        <v>0</v>
      </c>
      <c r="S8" s="63" t="s">
        <v>60</v>
      </c>
    </row>
    <row r="9" spans="1:19">
      <c r="A9" s="35" t="str">
        <f t="shared" si="1"/>
        <v>－</v>
      </c>
      <c r="B9" s="35">
        <f>AJ西東京ジャージ申込フォーム!$D$8</f>
        <v>0</v>
      </c>
      <c r="C9" s="35">
        <f>AJ西東京ジャージ申込フォーム!$D$9</f>
        <v>0</v>
      </c>
      <c r="D9" s="35">
        <f>AJ西東京ジャージ申込フォーム!$D$10</f>
        <v>0</v>
      </c>
      <c r="E9" s="35">
        <f>AJ西東京ジャージ申込フォーム!$D$11</f>
        <v>0</v>
      </c>
      <c r="F9" s="35">
        <f>AJ西東京ジャージ申込フォーム!$D$12</f>
        <v>0</v>
      </c>
      <c r="G9" s="35">
        <f>AJ西東京ジャージ申込フォーム!$D$13</f>
        <v>0</v>
      </c>
      <c r="H9" s="35" t="str">
        <f>AJ西東京ジャージ申込フォーム!B25</f>
        <v>ウィンドブレーカー</v>
      </c>
      <c r="I9" s="35">
        <f>AJ西東京ジャージ申込フォーム!C25</f>
        <v>0</v>
      </c>
      <c r="J9" s="35">
        <f>AJ西東京ジャージ申込フォーム!D25</f>
        <v>0</v>
      </c>
      <c r="K9" s="35">
        <f>AJ西東京ジャージ申込フォーム!E25</f>
        <v>0</v>
      </c>
      <c r="L9" s="36">
        <f>AJ西東京ジャージ申込フォーム!F25</f>
        <v>0</v>
      </c>
      <c r="M9" s="37">
        <f>AJ西東京ジャージ申込フォーム!G25</f>
        <v>9240</v>
      </c>
      <c r="N9" s="37">
        <f t="shared" si="2"/>
        <v>0</v>
      </c>
      <c r="O9" s="35">
        <f t="shared" si="3"/>
        <v>0</v>
      </c>
      <c r="P9" s="35">
        <f t="shared" si="4"/>
        <v>0</v>
      </c>
      <c r="Q9" s="35">
        <f t="shared" si="5"/>
        <v>0</v>
      </c>
      <c r="R9" s="35">
        <f t="shared" si="6"/>
        <v>0</v>
      </c>
      <c r="S9" s="63" t="s">
        <v>60</v>
      </c>
    </row>
    <row r="10" spans="1:19">
      <c r="A10" s="61" t="s">
        <v>59</v>
      </c>
      <c r="B10" s="61">
        <f>AJ西東京ジャージ申込フォーム!D8</f>
        <v>0</v>
      </c>
      <c r="C10" s="61">
        <f>AJ西東京ジャージ申込フォーム!D9</f>
        <v>0</v>
      </c>
      <c r="D10" s="61">
        <f>AJ西東京ジャージ申込フォーム!D10</f>
        <v>0</v>
      </c>
      <c r="E10" s="61">
        <f>AJ西東京ジャージ申込フォーム!D11</f>
        <v>0</v>
      </c>
      <c r="F10" s="61">
        <f>AJ西東京ジャージ申込フォーム!D12</f>
        <v>0</v>
      </c>
      <c r="G10" s="61">
        <f>AJ西東京ジャージ申込フォーム!D13</f>
        <v>0</v>
      </c>
      <c r="H10" s="62" t="s">
        <v>60</v>
      </c>
      <c r="I10" s="62" t="s">
        <v>60</v>
      </c>
      <c r="J10" s="62" t="s">
        <v>60</v>
      </c>
      <c r="K10" s="62" t="s">
        <v>60</v>
      </c>
      <c r="L10" s="62" t="s">
        <v>60</v>
      </c>
      <c r="M10" s="62" t="s">
        <v>60</v>
      </c>
      <c r="N10" s="62" t="s">
        <v>60</v>
      </c>
      <c r="O10" s="62" t="s">
        <v>60</v>
      </c>
      <c r="P10" s="62" t="s">
        <v>60</v>
      </c>
      <c r="Q10" s="62" t="s">
        <v>60</v>
      </c>
      <c r="R10" s="62" t="s">
        <v>60</v>
      </c>
      <c r="S10" s="64">
        <f>AJ西東京ジャージ申込フォーム!H28</f>
        <v>0</v>
      </c>
    </row>
  </sheetData>
  <sheetProtection password="CB15" sheet="1" objects="1" scenarios="1"/>
  <phoneticPr fontId="19"/>
  <conditionalFormatting sqref="A1:A1048576">
    <cfRule type="cellIs" dxfId="1" priority="1" operator="equal">
      <formula>"ERR"</formula>
    </cfRule>
    <cfRule type="cellIs" dxfId="0" priority="2" operator="equal">
      <formula>"対象"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7"/>
  <sheetViews>
    <sheetView workbookViewId="0">
      <selection activeCell="C38" sqref="C38"/>
    </sheetView>
  </sheetViews>
  <sheetFormatPr defaultRowHeight="16.5"/>
  <cols>
    <col min="1" max="1" width="10" style="1" customWidth="1"/>
    <col min="2" max="2" width="34.625" style="1" bestFit="1" customWidth="1"/>
    <col min="3" max="5" width="10" style="1" customWidth="1"/>
  </cols>
  <sheetData>
    <row r="4" spans="1:5">
      <c r="A4" s="1" t="s">
        <v>33</v>
      </c>
      <c r="B4" s="1" t="s">
        <v>36</v>
      </c>
      <c r="E4" s="1" t="s">
        <v>32</v>
      </c>
    </row>
    <row r="5" spans="1:5">
      <c r="A5" s="1" t="s">
        <v>34</v>
      </c>
      <c r="B5" s="1" t="s">
        <v>8</v>
      </c>
      <c r="E5" s="1" t="s">
        <v>0</v>
      </c>
    </row>
    <row r="6" spans="1:5">
      <c r="A6" s="1" t="s">
        <v>35</v>
      </c>
      <c r="B6" s="1" t="s">
        <v>9</v>
      </c>
      <c r="E6" s="1" t="s">
        <v>1</v>
      </c>
    </row>
    <row r="7" spans="1:5">
      <c r="B7" s="1" t="s">
        <v>10</v>
      </c>
      <c r="E7" s="1" t="s">
        <v>2</v>
      </c>
    </row>
    <row r="8" spans="1:5">
      <c r="B8" s="1" t="s">
        <v>11</v>
      </c>
      <c r="E8" s="1" t="s">
        <v>3</v>
      </c>
    </row>
    <row r="9" spans="1:5">
      <c r="E9" s="1" t="s">
        <v>4</v>
      </c>
    </row>
    <row r="10" spans="1:5">
      <c r="B10" s="1" t="s">
        <v>37</v>
      </c>
      <c r="E10" s="1" t="s">
        <v>5</v>
      </c>
    </row>
    <row r="11" spans="1:5">
      <c r="B11" s="1" t="s">
        <v>13</v>
      </c>
      <c r="E11" s="1" t="s">
        <v>6</v>
      </c>
    </row>
    <row r="12" spans="1:5">
      <c r="B12" s="1" t="s">
        <v>12</v>
      </c>
      <c r="E12" s="1" t="s">
        <v>7</v>
      </c>
    </row>
    <row r="14" spans="1:5">
      <c r="B14" s="1" t="s">
        <v>38</v>
      </c>
    </row>
    <row r="15" spans="1:5">
      <c r="B15" s="1" t="s">
        <v>8</v>
      </c>
    </row>
    <row r="16" spans="1:5">
      <c r="B16" s="1" t="s">
        <v>9</v>
      </c>
    </row>
    <row r="17" spans="2:2">
      <c r="B17" s="1" t="s">
        <v>12</v>
      </c>
    </row>
  </sheetData>
  <sheetProtection password="CB15" sheet="1" objects="1" scenarios="1"/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AJ西東京ジャージ申込フォーム</vt:lpstr>
      <vt:lpstr>注文データ</vt:lpstr>
      <vt:lpstr>選択Data</vt:lpstr>
      <vt:lpstr>AJ西東京ジャージ申込フォーム!Print_Area</vt:lpstr>
      <vt:lpstr>AJ西東京ジャージ申込フォーム!Print_Titles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顧哲哉</dc:creator>
  <cp:lastModifiedBy>大上 建</cp:lastModifiedBy>
  <cp:lastPrinted>2019-09-25T00:37:56Z</cp:lastPrinted>
  <dcterms:created xsi:type="dcterms:W3CDTF">2015-01-12T12:46:06Z</dcterms:created>
  <dcterms:modified xsi:type="dcterms:W3CDTF">2019-10-04T01:31:16Z</dcterms:modified>
</cp:coreProperties>
</file>